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ugovori o djelu" sheetId="2" r:id="rId1"/>
  </sheets>
  <calcPr calcId="145621"/>
</workbook>
</file>

<file path=xl/calcChain.xml><?xml version="1.0" encoding="utf-8"?>
<calcChain xmlns="http://schemas.openxmlformats.org/spreadsheetml/2006/main">
  <c r="E4" i="2" l="1"/>
  <c r="K22" i="2" l="1"/>
  <c r="K20" i="2"/>
  <c r="K19" i="2"/>
  <c r="K21" i="2"/>
  <c r="E3" i="2" l="1"/>
  <c r="E19" i="2" l="1"/>
  <c r="E18" i="2"/>
  <c r="E5" i="2" l="1"/>
  <c r="E6" i="2" l="1"/>
  <c r="E7" i="2"/>
  <c r="E20" i="2" s="1"/>
  <c r="E22" i="2" l="1"/>
  <c r="E21" i="2"/>
  <c r="E8" i="2"/>
  <c r="E9" i="2" s="1"/>
  <c r="E17" i="2" s="1"/>
  <c r="E24" i="2" l="1"/>
  <c r="E10" i="2"/>
</calcChain>
</file>

<file path=xl/sharedStrings.xml><?xml version="1.0" encoding="utf-8"?>
<sst xmlns="http://schemas.openxmlformats.org/spreadsheetml/2006/main" count="55" uniqueCount="45">
  <si>
    <t>bruto prihod</t>
  </si>
  <si>
    <t>priznati rashodi</t>
  </si>
  <si>
    <t>dohodak osnovica</t>
  </si>
  <si>
    <t>doprinosi iz naknade za zdravstvo</t>
  </si>
  <si>
    <t xml:space="preserve">doprinosi na naknadu za PIO </t>
  </si>
  <si>
    <t>1-2</t>
  </si>
  <si>
    <t>3x4%</t>
  </si>
  <si>
    <t>3x6%</t>
  </si>
  <si>
    <t>osnovica za porez na dohodak</t>
  </si>
  <si>
    <t>1-2-4</t>
  </si>
  <si>
    <t>oporez na dohodak</t>
  </si>
  <si>
    <t>6x10%</t>
  </si>
  <si>
    <t>za isplatu na ruke</t>
  </si>
  <si>
    <t>1-4-7</t>
  </si>
  <si>
    <t>preračun iz neto na ruke na bruto</t>
  </si>
  <si>
    <t xml:space="preserve">porez </t>
  </si>
  <si>
    <t>722582</t>
  </si>
  <si>
    <t>prema prebivalištu</t>
  </si>
  <si>
    <t>716116</t>
  </si>
  <si>
    <t>nesreće</t>
  </si>
  <si>
    <t>penzijsko</t>
  </si>
  <si>
    <t>712126</t>
  </si>
  <si>
    <t>zdravstvo</t>
  </si>
  <si>
    <t>prema sjedištu isplatioca</t>
  </si>
  <si>
    <t>712116</t>
  </si>
  <si>
    <t>vrsta prihoda</t>
  </si>
  <si>
    <t>općina</t>
  </si>
  <si>
    <t>3380002210019263</t>
  </si>
  <si>
    <t>3380002200007796</t>
  </si>
  <si>
    <t>uplate za rezidenta</t>
  </si>
  <si>
    <t>UGOVOR O DJELU</t>
  </si>
  <si>
    <t>žiro-račun kant.Sarajevo</t>
  </si>
  <si>
    <t>neto na ruke x</t>
  </si>
  <si>
    <t>722529</t>
  </si>
  <si>
    <t>vode</t>
  </si>
  <si>
    <t>Zavod zdravstvenog osig.FBiH</t>
  </si>
  <si>
    <t>prema sjedišti isplatioca</t>
  </si>
  <si>
    <t>1020500000064018</t>
  </si>
  <si>
    <t>Javni prihodi kantona</t>
  </si>
  <si>
    <t>Zavod za PIO</t>
  </si>
  <si>
    <t>Kantonalni zavod za zdravstvo</t>
  </si>
  <si>
    <t>PRIMALAC</t>
  </si>
  <si>
    <t>1x30%</t>
  </si>
  <si>
    <t>077</t>
  </si>
  <si>
    <t>3380002210008593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</si>
</sst>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/>
    <xf numFmtId="2" fontId="0" fillId="0" borderId="0" xfId="0" applyNumberFormat="1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49" fontId="3" fillId="0" borderId="0" xfId="0" quotePrefix="1" applyNumberFormat="1" applyFont="1"/>
    <xf numFmtId="49" fontId="0" fillId="0" borderId="0" xfId="0" quotePrefix="1" applyNumberFormat="1"/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quotePrefix="1" applyNumberFormat="1" applyFont="1"/>
    <xf numFmtId="49" fontId="2" fillId="0" borderId="0" xfId="0" quotePrefix="1" applyNumberFormat="1" applyFont="1" applyAlignment="1">
      <alignment horizontal="right"/>
    </xf>
    <xf numFmtId="2" fontId="3" fillId="0" borderId="0" xfId="0" applyNumberFormat="1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selection activeCell="C22" sqref="C22"/>
    </sheetView>
  </sheetViews>
  <sheetFormatPr defaultRowHeight="12.75" x14ac:dyDescent="0.2"/>
  <cols>
    <col min="1" max="1" width="4.7109375" customWidth="1"/>
    <col min="2" max="2" width="28.7109375" customWidth="1"/>
    <col min="3" max="3" width="18.140625" style="1" customWidth="1"/>
    <col min="4" max="4" width="11.140625" style="1" customWidth="1"/>
    <col min="5" max="5" width="11.85546875" customWidth="1"/>
    <col min="8" max="8" width="11.85546875" customWidth="1"/>
    <col min="9" max="9" width="12.28515625" bestFit="1" customWidth="1"/>
    <col min="10" max="10" width="12.140625" customWidth="1"/>
  </cols>
  <sheetData>
    <row r="1" spans="1:9" x14ac:dyDescent="0.2">
      <c r="E1" s="4"/>
      <c r="F1" s="4"/>
      <c r="H1" s="5"/>
    </row>
    <row r="2" spans="1:9" x14ac:dyDescent="0.2">
      <c r="B2" s="2" t="s">
        <v>30</v>
      </c>
      <c r="H2" s="4"/>
      <c r="I2" s="12"/>
    </row>
    <row r="3" spans="1:9" x14ac:dyDescent="0.2">
      <c r="A3">
        <v>1</v>
      </c>
      <c r="B3" t="s">
        <v>0</v>
      </c>
      <c r="E3" s="3">
        <f>H12*F12</f>
        <v>442.08800000000002</v>
      </c>
      <c r="H3" s="7"/>
    </row>
    <row r="4" spans="1:9" x14ac:dyDescent="0.2">
      <c r="A4">
        <v>2</v>
      </c>
      <c r="B4" t="s">
        <v>1</v>
      </c>
      <c r="D4" s="1" t="s">
        <v>42</v>
      </c>
      <c r="E4" s="3">
        <f>E3*30%</f>
        <v>132.62639999999999</v>
      </c>
    </row>
    <row r="5" spans="1:9" x14ac:dyDescent="0.2">
      <c r="A5">
        <v>3</v>
      </c>
      <c r="B5" t="s">
        <v>2</v>
      </c>
      <c r="D5" s="1" t="s">
        <v>5</v>
      </c>
      <c r="E5" s="3">
        <f>E3-E4</f>
        <v>309.46160000000003</v>
      </c>
    </row>
    <row r="6" spans="1:9" x14ac:dyDescent="0.2">
      <c r="A6">
        <v>4</v>
      </c>
      <c r="B6" t="s">
        <v>3</v>
      </c>
      <c r="D6" s="1" t="s">
        <v>6</v>
      </c>
      <c r="E6" s="3">
        <f>E5*4%</f>
        <v>12.378464000000001</v>
      </c>
    </row>
    <row r="7" spans="1:9" x14ac:dyDescent="0.2">
      <c r="A7">
        <v>5</v>
      </c>
      <c r="B7" t="s">
        <v>4</v>
      </c>
      <c r="D7" s="1" t="s">
        <v>7</v>
      </c>
      <c r="E7" s="3">
        <f>E5*6%</f>
        <v>18.567696000000002</v>
      </c>
    </row>
    <row r="8" spans="1:9" x14ac:dyDescent="0.2">
      <c r="A8">
        <v>6</v>
      </c>
      <c r="B8" t="s">
        <v>8</v>
      </c>
      <c r="D8" s="1" t="s">
        <v>9</v>
      </c>
      <c r="E8" s="3">
        <f>E3-E4-E6</f>
        <v>297.08313600000002</v>
      </c>
    </row>
    <row r="9" spans="1:9" x14ac:dyDescent="0.2">
      <c r="A9">
        <v>7</v>
      </c>
      <c r="B9" t="s">
        <v>10</v>
      </c>
      <c r="D9" s="1" t="s">
        <v>11</v>
      </c>
      <c r="E9" s="3">
        <f>E8*10%</f>
        <v>29.708313600000004</v>
      </c>
    </row>
    <row r="10" spans="1:9" x14ac:dyDescent="0.2">
      <c r="A10">
        <v>8</v>
      </c>
      <c r="B10" t="s">
        <v>12</v>
      </c>
      <c r="D10" s="1" t="s">
        <v>13</v>
      </c>
      <c r="E10" s="3">
        <f>E3-E6-E9</f>
        <v>400.00122240000002</v>
      </c>
    </row>
    <row r="12" spans="1:9" x14ac:dyDescent="0.2">
      <c r="B12" t="s">
        <v>14</v>
      </c>
      <c r="D12" s="1" t="s">
        <v>32</v>
      </c>
      <c r="F12">
        <v>1.1052200000000001</v>
      </c>
      <c r="H12" s="6">
        <v>400</v>
      </c>
    </row>
    <row r="14" spans="1:9" x14ac:dyDescent="0.2">
      <c r="B14" s="2" t="s">
        <v>29</v>
      </c>
    </row>
    <row r="16" spans="1:9" x14ac:dyDescent="0.2">
      <c r="C16" s="1" t="s">
        <v>31</v>
      </c>
      <c r="D16" s="1" t="s">
        <v>25</v>
      </c>
      <c r="F16" s="4" t="s">
        <v>41</v>
      </c>
      <c r="G16" s="4"/>
      <c r="H16" s="4"/>
      <c r="I16" t="s">
        <v>26</v>
      </c>
    </row>
    <row r="17" spans="2:11" x14ac:dyDescent="0.2">
      <c r="B17" t="s">
        <v>15</v>
      </c>
      <c r="C17" s="9" t="s">
        <v>27</v>
      </c>
      <c r="D17" s="1" t="s">
        <v>18</v>
      </c>
      <c r="E17" s="6">
        <f>E9</f>
        <v>29.708313600000004</v>
      </c>
      <c r="F17" s="4" t="s">
        <v>38</v>
      </c>
      <c r="G17" s="4"/>
      <c r="H17" s="4"/>
      <c r="I17" t="s">
        <v>17</v>
      </c>
      <c r="K17" s="13" t="s">
        <v>43</v>
      </c>
    </row>
    <row r="18" spans="2:11" x14ac:dyDescent="0.2">
      <c r="B18" t="s">
        <v>19</v>
      </c>
      <c r="C18" s="9" t="s">
        <v>27</v>
      </c>
      <c r="D18" s="1" t="s">
        <v>16</v>
      </c>
      <c r="E18" s="6">
        <f>H12*0.5%</f>
        <v>2</v>
      </c>
      <c r="F18" s="4" t="s">
        <v>38</v>
      </c>
      <c r="G18" s="4"/>
      <c r="H18" s="4"/>
      <c r="I18" t="s">
        <v>23</v>
      </c>
      <c r="K18" s="13" t="s">
        <v>43</v>
      </c>
    </row>
    <row r="19" spans="2:11" x14ac:dyDescent="0.2">
      <c r="B19" t="s">
        <v>34</v>
      </c>
      <c r="C19" s="1" t="s">
        <v>27</v>
      </c>
      <c r="D19" s="1" t="s">
        <v>33</v>
      </c>
      <c r="E19" s="6">
        <f>H12*0.5%</f>
        <v>2</v>
      </c>
      <c r="F19" s="4" t="s">
        <v>38</v>
      </c>
      <c r="G19" s="4"/>
      <c r="H19" s="4"/>
      <c r="I19" t="s">
        <v>23</v>
      </c>
      <c r="K19" s="10" t="str">
        <f>K18</f>
        <v>077</v>
      </c>
    </row>
    <row r="20" spans="2:11" x14ac:dyDescent="0.2">
      <c r="B20" t="s">
        <v>20</v>
      </c>
      <c r="C20" s="1" t="s">
        <v>28</v>
      </c>
      <c r="D20" s="1" t="s">
        <v>21</v>
      </c>
      <c r="E20" s="6">
        <f>E7</f>
        <v>18.567696000000002</v>
      </c>
      <c r="F20" s="4" t="s">
        <v>39</v>
      </c>
      <c r="G20" s="4"/>
      <c r="H20" s="4"/>
      <c r="I20" t="s">
        <v>23</v>
      </c>
      <c r="K20" s="10" t="str">
        <f>K18</f>
        <v>077</v>
      </c>
    </row>
    <row r="21" spans="2:11" x14ac:dyDescent="0.2">
      <c r="B21" t="s">
        <v>22</v>
      </c>
      <c r="C21" s="8" t="s">
        <v>44</v>
      </c>
      <c r="D21" s="1" t="s">
        <v>24</v>
      </c>
      <c r="E21" s="6">
        <f>E6*89.8%</f>
        <v>11.115860672000002</v>
      </c>
      <c r="F21" s="4" t="s">
        <v>40</v>
      </c>
      <c r="G21" s="4"/>
      <c r="H21" s="4"/>
      <c r="I21" t="s">
        <v>17</v>
      </c>
      <c r="K21" s="10" t="str">
        <f>K17</f>
        <v>077</v>
      </c>
    </row>
    <row r="22" spans="2:11" x14ac:dyDescent="0.2">
      <c r="B22" s="2" t="s">
        <v>22</v>
      </c>
      <c r="C22" s="8" t="s">
        <v>37</v>
      </c>
      <c r="D22" s="1" t="s">
        <v>24</v>
      </c>
      <c r="E22" s="6">
        <f>E6*10.2%</f>
        <v>1.262603328</v>
      </c>
      <c r="F22" s="4" t="s">
        <v>35</v>
      </c>
      <c r="G22" s="4"/>
      <c r="H22" s="4"/>
      <c r="I22" s="7" t="s">
        <v>36</v>
      </c>
      <c r="K22" s="10" t="str">
        <f>K18</f>
        <v>077</v>
      </c>
    </row>
    <row r="23" spans="2:11" x14ac:dyDescent="0.2">
      <c r="E23" s="3"/>
      <c r="K23" s="11"/>
    </row>
    <row r="24" spans="2:11" x14ac:dyDescent="0.2">
      <c r="E24" s="14">
        <f>H12+E17+E18+E19+E20+E21+E22</f>
        <v>464.65447360000002</v>
      </c>
    </row>
  </sheetData>
  <phoneticPr fontId="1" type="noConversion"/>
  <pageMargins left="0.75" right="0.75" top="1" bottom="1" header="0.5" footer="0.5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ugovori o djelu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Samra Delalić</dc:creator>
  <cp:lastModifiedBy>amarb</cp:lastModifiedBy>
  <cp:lastPrinted>2016-12-22T14:22:31Z</cp:lastPrinted>
  <dcterms:created xsi:type="dcterms:W3CDTF">1996-10-14T23:33:28Z</dcterms:created>
  <dcterms:modified xsi:type="dcterms:W3CDTF">2017-01-05T13:33:32Z</dcterms:modified>
</cp:coreProperties>
</file>